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starame-my.sharepoint.com/personal/info_obstarame_sk/Documents/Spolocne dokumenty/SHR - Slovenská humanitná rada/05. Tendre/18. Tonery III/04. Ponuky/Pryzmat/"/>
    </mc:Choice>
  </mc:AlternateContent>
  <xr:revisionPtr revIDLastSave="2" documentId="8_{C4C8C055-FA75-4F14-9315-54DD9E2B9132}" xr6:coauthVersionLast="47" xr6:coauthVersionMax="47" xr10:uidLastSave="{887D3390-50B2-40CE-81A9-CE95EEC0782B}"/>
  <bookViews>
    <workbookView xWindow="-108" yWindow="-108" windowWidth="23256" windowHeight="12456" xr2:uid="{D5131EAC-ABE5-47B6-812A-994AE4FE8A34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I45" i="1"/>
  <c r="K44" i="1" l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H39" i="1" l="1"/>
  <c r="H38" i="1"/>
  <c r="H37" i="1"/>
  <c r="H36" i="1"/>
  <c r="I39" i="1"/>
  <c r="I38" i="1"/>
  <c r="I37" i="1"/>
  <c r="I36" i="1"/>
  <c r="I46" i="1" l="1"/>
</calcChain>
</file>

<file path=xl/sharedStrings.xml><?xml version="1.0" encoding="utf-8"?>
<sst xmlns="http://schemas.openxmlformats.org/spreadsheetml/2006/main" count="71" uniqueCount="71">
  <si>
    <t xml:space="preserve">Príloha č. 2 - Návrh na plnenie kritérií </t>
  </si>
  <si>
    <t>Obchodné meno uchádzača:</t>
  </si>
  <si>
    <t>Pryzmat Slovakia s.r.o.</t>
  </si>
  <si>
    <t>Sídlo alebo miesto podnikania uchádzača:</t>
  </si>
  <si>
    <t>Krížna 19, 811 07 Bratislava</t>
  </si>
  <si>
    <t>IČO uchádzača:</t>
  </si>
  <si>
    <t>DIČ:</t>
  </si>
  <si>
    <t>IČ pre DPH:</t>
  </si>
  <si>
    <t>SK2021808338</t>
  </si>
  <si>
    <t>Kontaktné údaje:</t>
  </si>
  <si>
    <t>mail:</t>
  </si>
  <si>
    <t>richard@pryzmat.sk</t>
  </si>
  <si>
    <t>telefón:</t>
  </si>
  <si>
    <t>webová stránka:</t>
  </si>
  <si>
    <t>www.pryzmat.sk</t>
  </si>
  <si>
    <t>bankové spojenie</t>
  </si>
  <si>
    <t>Slovenská sporiteľňa</t>
  </si>
  <si>
    <t>č. účtu</t>
  </si>
  <si>
    <t>SK220900000000017978020</t>
  </si>
  <si>
    <t>Kontaktná osoba uchádzača:</t>
  </si>
  <si>
    <t>Mgr.Richard Vacek</t>
  </si>
  <si>
    <t>p.č.</t>
  </si>
  <si>
    <t>Typ zariadenia / tonera</t>
  </si>
  <si>
    <t xml:space="preserve">min. požiadavky: min. počet strán pri 5% pokrytí </t>
  </si>
  <si>
    <t>predpokladané množstvo originálnych tonerov  za 48 mesiacov  v ks</t>
  </si>
  <si>
    <t>predpokladané množstvo repasovaných tonerov za 48 mesiacov  v ks</t>
  </si>
  <si>
    <t>jednotková cena v EUR bez DPH/originálny toner</t>
  </si>
  <si>
    <t>jednotková cena v EUR bez DPH/repasovaný toner</t>
  </si>
  <si>
    <t>DPH 20% /originálny toner</t>
  </si>
  <si>
    <t>celková cena v EUR s DPH/originálny toner</t>
  </si>
  <si>
    <t>DPH 20% /repasovaný toner</t>
  </si>
  <si>
    <t>celková cena v EUR s DPH/repasovaný toner</t>
  </si>
  <si>
    <t>Sharp MX-M232D -  MX-235 GT</t>
  </si>
  <si>
    <t>Canon C2020i - exv 34 black</t>
  </si>
  <si>
    <t>Canon C2020i - exv 34 c,m,y</t>
  </si>
  <si>
    <t>Canon  MF5940dn - CRG 719H</t>
  </si>
  <si>
    <t>Canon MP 250 - PG-512 black</t>
  </si>
  <si>
    <t>Canon MP 250 - CL-513 color</t>
  </si>
  <si>
    <t>HP Color LJ  M479dw - W2030A</t>
  </si>
  <si>
    <t>HP Color LJ  M479dw - W2031,2,3A</t>
  </si>
  <si>
    <t>HP M1536dnf - CE278A</t>
  </si>
  <si>
    <t>HP LJ CP 1025 - CE310A</t>
  </si>
  <si>
    <t>HP LJ CP 1025 - CE311,2,3A</t>
  </si>
  <si>
    <t>Lexmark CX317dn  black</t>
  </si>
  <si>
    <t>Lexmark CX317dn  c,m,y</t>
  </si>
  <si>
    <t>HP LJ M225/227 -CF283X</t>
  </si>
  <si>
    <t>Brother DCP-L2512D - DR2401</t>
  </si>
  <si>
    <t>Brother DCP-L2512D - TN2421</t>
  </si>
  <si>
    <t>HP LJ COLOR M477 - CF410A</t>
  </si>
  <si>
    <t>HP LJ COLOR M477 - CF411,2,3A</t>
  </si>
  <si>
    <t>HP LJ M203 - CF230X</t>
  </si>
  <si>
    <t>Canon MF832cdw - CRG064H black</t>
  </si>
  <si>
    <t>Canon MF832cdw - CRG064H c,m,y</t>
  </si>
  <si>
    <t>Canon MF673cdw - CRG069H black</t>
  </si>
  <si>
    <t>Canon MF673cdw - CRG069H c,m,y</t>
  </si>
  <si>
    <t>Brother DCP-L2512D  TN2411</t>
  </si>
  <si>
    <t>Brother MFC-L3730CDN  TN243 black</t>
  </si>
  <si>
    <t>Brother MFC-L3730CDN  TN243 c,m,y</t>
  </si>
  <si>
    <t>HP LJ1020  - Q2612A</t>
  </si>
  <si>
    <t>HP LJ MFP M234 - W1350X</t>
  </si>
  <si>
    <t>Celková cena v EUR s DPH</t>
  </si>
  <si>
    <t>Uchádzač vyplní len Stĺpce F a G.</t>
  </si>
  <si>
    <t>Uchádzač nevyplní začiernené položky</t>
  </si>
  <si>
    <t xml:space="preserve">Ako uchádzač týmto čestne vyhlasujem, že </t>
  </si>
  <si>
    <t>1. uvedený návrh na plnenie stanoveného kritéria je v súlade s predloženou ponukou a jej prílohami</t>
  </si>
  <si>
    <t>2. nemám uložený zákaz účasti vo verejnom obstarávaní potvrdený konečným rozhodnutím v Slovenskej republike a v štáte sídla, miesta podnikania alebo obvyklého pobytu</t>
  </si>
  <si>
    <t>Zľava z poskytnutého cenníka</t>
  </si>
  <si>
    <t>zľava v %</t>
  </si>
  <si>
    <t>V Bratislave  dňa  27.2. 2023</t>
  </si>
  <si>
    <t>Mgr. Richard Vacek</t>
  </si>
  <si>
    <t xml:space="preserve">            konateľ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</si>
</sst>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0" xfId="0" applyFill="1"/>
    <xf numFmtId="0" fontId="1" fillId="3" borderId="3" xfId="0" applyFon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/>
    </xf>
    <xf numFmtId="0" fontId="5" fillId="0" borderId="0" xfId="0" applyFont="1"/>
    <xf numFmtId="164" fontId="0" fillId="2" borderId="1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3" fontId="0" fillId="4" borderId="11" xfId="0" applyNumberForma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3" fontId="0" fillId="0" borderId="0" xfId="0" applyNumberFormat="1"/>
    <xf numFmtId="0" fontId="0" fillId="0" borderId="19" xfId="0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164" fontId="0" fillId="4" borderId="7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wrapText="1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0" fontId="1" fillId="6" borderId="0" xfId="0" applyFont="1" applyFill="1"/>
    <xf numFmtId="0" fontId="7" fillId="0" borderId="0" xfId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0" xfId="0" applyFont="1"/>
    <xf numFmtId="0" fontId="1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yzmat.sk/" TargetMode="External"/><Relationship Id="rId1" Type="http://schemas.openxmlformats.org/officeDocument/2006/relationships/hyperlink" Target="mailto:richard@pryzma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3C158-3886-4C98-BCFE-6F641DC4727F}">
  <sheetPr>
    <pageSetUpPr fitToPage="1"/>
  </sheetPr>
  <dimension ref="A1:N62"/>
  <sheetViews>
    <sheetView tabSelected="1" topLeftCell="A16" zoomScale="80" zoomScaleNormal="80" workbookViewId="0">
      <selection activeCell="I49" sqref="I49"/>
    </sheetView>
  </sheetViews>
  <sheetFormatPr defaultRowHeight="14.4" x14ac:dyDescent="0.3"/>
  <cols>
    <col min="2" max="2" width="32" bestFit="1" customWidth="1"/>
    <col min="3" max="3" width="13.33203125" customWidth="1"/>
    <col min="4" max="4" width="15.5546875" customWidth="1"/>
    <col min="5" max="5" width="14.6640625" customWidth="1"/>
    <col min="6" max="6" width="13.6640625" customWidth="1"/>
    <col min="7" max="8" width="16.33203125" customWidth="1"/>
    <col min="9" max="10" width="17.5546875" customWidth="1"/>
    <col min="11" max="11" width="17.33203125" customWidth="1"/>
  </cols>
  <sheetData>
    <row r="1" spans="1:14" x14ac:dyDescent="0.3">
      <c r="A1" s="1" t="s">
        <v>0</v>
      </c>
    </row>
    <row r="3" spans="1:14" x14ac:dyDescent="0.3">
      <c r="A3" t="s">
        <v>1</v>
      </c>
      <c r="C3" t="s">
        <v>2</v>
      </c>
    </row>
    <row r="4" spans="1:14" x14ac:dyDescent="0.3">
      <c r="A4" t="s">
        <v>3</v>
      </c>
      <c r="C4" t="s">
        <v>4</v>
      </c>
    </row>
    <row r="5" spans="1:14" x14ac:dyDescent="0.3">
      <c r="A5" t="s">
        <v>5</v>
      </c>
      <c r="C5">
        <v>35882891</v>
      </c>
    </row>
    <row r="6" spans="1:14" x14ac:dyDescent="0.3">
      <c r="A6" t="s">
        <v>6</v>
      </c>
      <c r="C6">
        <v>2021808338</v>
      </c>
    </row>
    <row r="7" spans="1:14" x14ac:dyDescent="0.3">
      <c r="A7" t="s">
        <v>7</v>
      </c>
      <c r="C7" t="s">
        <v>8</v>
      </c>
    </row>
    <row r="8" spans="1:14" x14ac:dyDescent="0.3">
      <c r="A8" t="s">
        <v>9</v>
      </c>
    </row>
    <row r="9" spans="1:14" x14ac:dyDescent="0.3">
      <c r="A9" t="s">
        <v>10</v>
      </c>
      <c r="C9" s="58" t="s">
        <v>11</v>
      </c>
    </row>
    <row r="10" spans="1:14" x14ac:dyDescent="0.3">
      <c r="A10" t="s">
        <v>12</v>
      </c>
      <c r="C10" s="42">
        <v>915234843</v>
      </c>
    </row>
    <row r="11" spans="1:14" x14ac:dyDescent="0.3">
      <c r="A11" t="s">
        <v>13</v>
      </c>
      <c r="C11" s="58" t="s">
        <v>14</v>
      </c>
    </row>
    <row r="12" spans="1:14" x14ac:dyDescent="0.3">
      <c r="A12" t="s">
        <v>15</v>
      </c>
      <c r="C12" t="s">
        <v>16</v>
      </c>
    </row>
    <row r="13" spans="1:14" x14ac:dyDescent="0.3">
      <c r="A13" t="s">
        <v>17</v>
      </c>
      <c r="C13" t="s">
        <v>18</v>
      </c>
    </row>
    <row r="14" spans="1:14" x14ac:dyDescent="0.3">
      <c r="A14" t="s">
        <v>19</v>
      </c>
      <c r="C14" t="s">
        <v>20</v>
      </c>
    </row>
    <row r="15" spans="1:14" ht="15" thickBot="1" x14ac:dyDescent="0.35"/>
    <row r="16" spans="1:14" ht="72.599999999999994" thickBot="1" x14ac:dyDescent="0.35">
      <c r="A16" s="2" t="s">
        <v>21</v>
      </c>
      <c r="B16" s="3" t="s">
        <v>22</v>
      </c>
      <c r="C16" s="4" t="s">
        <v>23</v>
      </c>
      <c r="D16" s="22" t="s">
        <v>24</v>
      </c>
      <c r="E16" s="24" t="s">
        <v>25</v>
      </c>
      <c r="F16" s="22" t="s">
        <v>26</v>
      </c>
      <c r="G16" s="24" t="s">
        <v>27</v>
      </c>
      <c r="H16" s="22" t="s">
        <v>28</v>
      </c>
      <c r="I16" s="22" t="s">
        <v>29</v>
      </c>
      <c r="J16" s="52" t="s">
        <v>30</v>
      </c>
      <c r="K16" s="37" t="s">
        <v>31</v>
      </c>
      <c r="N16" s="26"/>
    </row>
    <row r="17" spans="1:13" x14ac:dyDescent="0.3">
      <c r="A17" s="5">
        <v>1</v>
      </c>
      <c r="B17" s="6" t="s">
        <v>32</v>
      </c>
      <c r="C17" s="7">
        <v>16000</v>
      </c>
      <c r="D17" s="29">
        <v>2</v>
      </c>
      <c r="E17" s="34">
        <v>2</v>
      </c>
      <c r="F17" s="23">
        <v>35</v>
      </c>
      <c r="G17" s="25">
        <v>20</v>
      </c>
      <c r="H17" s="33">
        <f>F17*0.2</f>
        <v>7</v>
      </c>
      <c r="I17" s="33">
        <f t="shared" ref="I17:I35" si="0">F17*D17*1.2</f>
        <v>84</v>
      </c>
      <c r="J17" s="50">
        <f>G17*0.2</f>
        <v>4</v>
      </c>
      <c r="K17" s="38">
        <f t="shared" ref="K17:K35" si="1">G17*E17*1.2</f>
        <v>48</v>
      </c>
      <c r="M17" s="26"/>
    </row>
    <row r="18" spans="1:13" x14ac:dyDescent="0.3">
      <c r="A18" s="8">
        <v>2</v>
      </c>
      <c r="B18" s="9" t="s">
        <v>33</v>
      </c>
      <c r="C18" s="10">
        <v>23000</v>
      </c>
      <c r="D18" s="30">
        <v>2</v>
      </c>
      <c r="E18" s="35">
        <v>2</v>
      </c>
      <c r="F18" s="23">
        <v>29</v>
      </c>
      <c r="G18" s="25">
        <v>25</v>
      </c>
      <c r="H18" s="33">
        <f>F18*0.2</f>
        <v>5.8000000000000007</v>
      </c>
      <c r="I18" s="33">
        <f t="shared" si="0"/>
        <v>69.599999999999994</v>
      </c>
      <c r="J18" s="50">
        <f t="shared" ref="J18:J35" si="2">G18*0.2</f>
        <v>5</v>
      </c>
      <c r="K18" s="38">
        <f t="shared" si="1"/>
        <v>60</v>
      </c>
      <c r="M18" s="42"/>
    </row>
    <row r="19" spans="1:13" x14ac:dyDescent="0.3">
      <c r="A19" s="8">
        <v>3</v>
      </c>
      <c r="B19" s="9" t="s">
        <v>34</v>
      </c>
      <c r="C19" s="11">
        <v>19000</v>
      </c>
      <c r="D19" s="31">
        <v>2</v>
      </c>
      <c r="E19" s="35">
        <v>2</v>
      </c>
      <c r="F19" s="23">
        <v>60</v>
      </c>
      <c r="G19" s="25">
        <v>20</v>
      </c>
      <c r="H19" s="33">
        <f t="shared" ref="H19:H35" si="3">F19*0.2</f>
        <v>12</v>
      </c>
      <c r="I19" s="33">
        <f t="shared" si="0"/>
        <v>144</v>
      </c>
      <c r="J19" s="50">
        <f t="shared" si="2"/>
        <v>4</v>
      </c>
      <c r="K19" s="38">
        <f t="shared" si="1"/>
        <v>48</v>
      </c>
    </row>
    <row r="20" spans="1:13" x14ac:dyDescent="0.3">
      <c r="A20" s="8">
        <v>4</v>
      </c>
      <c r="B20" s="9" t="s">
        <v>35</v>
      </c>
      <c r="C20" s="11">
        <v>6400</v>
      </c>
      <c r="D20" s="31">
        <v>4</v>
      </c>
      <c r="E20" s="35">
        <v>4</v>
      </c>
      <c r="F20" s="23">
        <v>79</v>
      </c>
      <c r="G20" s="25">
        <v>10</v>
      </c>
      <c r="H20" s="33">
        <f t="shared" si="3"/>
        <v>15.8</v>
      </c>
      <c r="I20" s="33">
        <f t="shared" si="0"/>
        <v>379.2</v>
      </c>
      <c r="J20" s="50">
        <f t="shared" si="2"/>
        <v>2</v>
      </c>
      <c r="K20" s="38">
        <f t="shared" si="1"/>
        <v>48</v>
      </c>
    </row>
    <row r="21" spans="1:13" x14ac:dyDescent="0.3">
      <c r="A21" s="8">
        <v>5</v>
      </c>
      <c r="B21" s="9" t="s">
        <v>36</v>
      </c>
      <c r="C21" s="11">
        <v>400</v>
      </c>
      <c r="D21" s="31">
        <v>24</v>
      </c>
      <c r="E21" s="35">
        <v>24</v>
      </c>
      <c r="F21" s="23">
        <v>19</v>
      </c>
      <c r="G21" s="25">
        <v>12</v>
      </c>
      <c r="H21" s="33">
        <f t="shared" si="3"/>
        <v>3.8000000000000003</v>
      </c>
      <c r="I21" s="33">
        <f t="shared" si="0"/>
        <v>547.19999999999993</v>
      </c>
      <c r="J21" s="50">
        <f t="shared" si="2"/>
        <v>2.4000000000000004</v>
      </c>
      <c r="K21" s="38">
        <f t="shared" si="1"/>
        <v>345.59999999999997</v>
      </c>
    </row>
    <row r="22" spans="1:13" x14ac:dyDescent="0.3">
      <c r="A22" s="8">
        <v>6</v>
      </c>
      <c r="B22" s="9" t="s">
        <v>37</v>
      </c>
      <c r="C22" s="11">
        <v>300</v>
      </c>
      <c r="D22" s="31">
        <v>10</v>
      </c>
      <c r="E22" s="35">
        <v>10</v>
      </c>
      <c r="F22" s="23">
        <v>22</v>
      </c>
      <c r="G22" s="25">
        <v>12</v>
      </c>
      <c r="H22" s="33">
        <f t="shared" si="3"/>
        <v>4.4000000000000004</v>
      </c>
      <c r="I22" s="33">
        <f t="shared" si="0"/>
        <v>264</v>
      </c>
      <c r="J22" s="50">
        <f t="shared" si="2"/>
        <v>2.4000000000000004</v>
      </c>
      <c r="K22" s="38">
        <f t="shared" si="1"/>
        <v>144</v>
      </c>
    </row>
    <row r="23" spans="1:13" x14ac:dyDescent="0.3">
      <c r="A23" s="8">
        <v>7</v>
      </c>
      <c r="B23" s="9" t="s">
        <v>38</v>
      </c>
      <c r="C23" s="11">
        <v>2400</v>
      </c>
      <c r="D23" s="31">
        <v>2</v>
      </c>
      <c r="E23" s="35">
        <v>2</v>
      </c>
      <c r="F23" s="23">
        <v>65</v>
      </c>
      <c r="G23" s="25">
        <v>20</v>
      </c>
      <c r="H23" s="33">
        <f t="shared" si="3"/>
        <v>13</v>
      </c>
      <c r="I23" s="33">
        <f t="shared" si="0"/>
        <v>156</v>
      </c>
      <c r="J23" s="50">
        <f t="shared" si="2"/>
        <v>4</v>
      </c>
      <c r="K23" s="38">
        <f t="shared" si="1"/>
        <v>48</v>
      </c>
    </row>
    <row r="24" spans="1:13" x14ac:dyDescent="0.3">
      <c r="A24" s="8">
        <v>8</v>
      </c>
      <c r="B24" s="9" t="s">
        <v>39</v>
      </c>
      <c r="C24" s="11">
        <v>2100</v>
      </c>
      <c r="D24" s="31">
        <v>2</v>
      </c>
      <c r="E24" s="35">
        <v>2</v>
      </c>
      <c r="F24" s="23">
        <v>78</v>
      </c>
      <c r="G24" s="25">
        <v>20</v>
      </c>
      <c r="H24" s="33">
        <f t="shared" si="3"/>
        <v>15.600000000000001</v>
      </c>
      <c r="I24" s="33">
        <f t="shared" si="0"/>
        <v>187.2</v>
      </c>
      <c r="J24" s="50">
        <f t="shared" si="2"/>
        <v>4</v>
      </c>
      <c r="K24" s="38">
        <f t="shared" si="1"/>
        <v>48</v>
      </c>
    </row>
    <row r="25" spans="1:13" x14ac:dyDescent="0.3">
      <c r="A25" s="8">
        <v>9</v>
      </c>
      <c r="B25" s="9" t="s">
        <v>40</v>
      </c>
      <c r="C25" s="11">
        <v>2100</v>
      </c>
      <c r="D25" s="31">
        <v>2</v>
      </c>
      <c r="E25" s="35">
        <v>2</v>
      </c>
      <c r="F25" s="23">
        <v>46</v>
      </c>
      <c r="G25" s="25">
        <v>6</v>
      </c>
      <c r="H25" s="33">
        <f t="shared" si="3"/>
        <v>9.2000000000000011</v>
      </c>
      <c r="I25" s="33">
        <f t="shared" si="0"/>
        <v>110.39999999999999</v>
      </c>
      <c r="J25" s="50">
        <f t="shared" si="2"/>
        <v>1.2000000000000002</v>
      </c>
      <c r="K25" s="38">
        <f t="shared" si="1"/>
        <v>14.399999999999999</v>
      </c>
    </row>
    <row r="26" spans="1:13" x14ac:dyDescent="0.3">
      <c r="A26" s="8">
        <v>10</v>
      </c>
      <c r="B26" s="9" t="s">
        <v>41</v>
      </c>
      <c r="C26" s="11">
        <v>1000</v>
      </c>
      <c r="D26" s="31">
        <v>4</v>
      </c>
      <c r="E26" s="35">
        <v>4</v>
      </c>
      <c r="F26" s="23">
        <v>35</v>
      </c>
      <c r="G26" s="25">
        <v>8</v>
      </c>
      <c r="H26" s="33">
        <f t="shared" si="3"/>
        <v>7</v>
      </c>
      <c r="I26" s="33">
        <f t="shared" si="0"/>
        <v>168</v>
      </c>
      <c r="J26" s="50">
        <f t="shared" si="2"/>
        <v>1.6</v>
      </c>
      <c r="K26" s="38">
        <f t="shared" si="1"/>
        <v>38.4</v>
      </c>
    </row>
    <row r="27" spans="1:13" x14ac:dyDescent="0.3">
      <c r="A27" s="8">
        <v>11</v>
      </c>
      <c r="B27" s="9" t="s">
        <v>42</v>
      </c>
      <c r="C27" s="11">
        <v>1000</v>
      </c>
      <c r="D27" s="31">
        <v>6</v>
      </c>
      <c r="E27" s="35">
        <v>6</v>
      </c>
      <c r="F27" s="23">
        <v>39</v>
      </c>
      <c r="G27" s="25">
        <v>8</v>
      </c>
      <c r="H27" s="33">
        <f t="shared" si="3"/>
        <v>7.8000000000000007</v>
      </c>
      <c r="I27" s="33">
        <f t="shared" si="0"/>
        <v>280.8</v>
      </c>
      <c r="J27" s="50">
        <f t="shared" si="2"/>
        <v>1.6</v>
      </c>
      <c r="K27" s="38">
        <f t="shared" si="1"/>
        <v>57.599999999999994</v>
      </c>
    </row>
    <row r="28" spans="1:13" x14ac:dyDescent="0.3">
      <c r="A28" s="8">
        <v>12</v>
      </c>
      <c r="B28" s="9" t="s">
        <v>43</v>
      </c>
      <c r="C28" s="11">
        <v>3000</v>
      </c>
      <c r="D28" s="31">
        <v>2</v>
      </c>
      <c r="E28" s="35">
        <v>2</v>
      </c>
      <c r="F28" s="23">
        <v>85</v>
      </c>
      <c r="G28" s="25">
        <v>25</v>
      </c>
      <c r="H28" s="33">
        <f t="shared" si="3"/>
        <v>17</v>
      </c>
      <c r="I28" s="33">
        <f t="shared" si="0"/>
        <v>204</v>
      </c>
      <c r="J28" s="50">
        <f t="shared" si="2"/>
        <v>5</v>
      </c>
      <c r="K28" s="38">
        <f t="shared" si="1"/>
        <v>60</v>
      </c>
    </row>
    <row r="29" spans="1:13" x14ac:dyDescent="0.3">
      <c r="A29" s="8">
        <v>13</v>
      </c>
      <c r="B29" s="9" t="s">
        <v>44</v>
      </c>
      <c r="C29" s="11">
        <v>2300</v>
      </c>
      <c r="D29" s="31">
        <v>12</v>
      </c>
      <c r="E29" s="35">
        <v>12</v>
      </c>
      <c r="F29" s="23">
        <v>93</v>
      </c>
      <c r="G29" s="25">
        <v>25</v>
      </c>
      <c r="H29" s="33">
        <f t="shared" si="3"/>
        <v>18.600000000000001</v>
      </c>
      <c r="I29" s="33">
        <f t="shared" si="0"/>
        <v>1339.2</v>
      </c>
      <c r="J29" s="50">
        <f t="shared" si="2"/>
        <v>5</v>
      </c>
      <c r="K29" s="38">
        <f t="shared" si="1"/>
        <v>360</v>
      </c>
    </row>
    <row r="30" spans="1:13" x14ac:dyDescent="0.3">
      <c r="A30" s="8">
        <v>14</v>
      </c>
      <c r="B30" s="9" t="s">
        <v>45</v>
      </c>
      <c r="C30" s="11">
        <v>2400</v>
      </c>
      <c r="D30" s="31">
        <v>6</v>
      </c>
      <c r="E30" s="35">
        <v>6</v>
      </c>
      <c r="F30" s="23">
        <v>55</v>
      </c>
      <c r="G30" s="25">
        <v>9</v>
      </c>
      <c r="H30" s="33">
        <f t="shared" si="3"/>
        <v>11</v>
      </c>
      <c r="I30" s="33">
        <f t="shared" si="0"/>
        <v>396</v>
      </c>
      <c r="J30" s="50">
        <f t="shared" si="2"/>
        <v>1.8</v>
      </c>
      <c r="K30" s="38">
        <f t="shared" si="1"/>
        <v>64.8</v>
      </c>
    </row>
    <row r="31" spans="1:13" x14ac:dyDescent="0.3">
      <c r="A31" s="8">
        <v>15</v>
      </c>
      <c r="B31" s="9" t="s">
        <v>46</v>
      </c>
      <c r="C31" s="11">
        <v>12000</v>
      </c>
      <c r="D31" s="31">
        <v>2</v>
      </c>
      <c r="E31" s="35">
        <v>2</v>
      </c>
      <c r="F31" s="23">
        <v>65</v>
      </c>
      <c r="G31" s="25">
        <v>20</v>
      </c>
      <c r="H31" s="33">
        <f t="shared" si="3"/>
        <v>13</v>
      </c>
      <c r="I31" s="33">
        <f t="shared" si="0"/>
        <v>156</v>
      </c>
      <c r="J31" s="50">
        <f t="shared" si="2"/>
        <v>4</v>
      </c>
      <c r="K31" s="38">
        <f t="shared" si="1"/>
        <v>48</v>
      </c>
    </row>
    <row r="32" spans="1:13" x14ac:dyDescent="0.3">
      <c r="A32" s="8">
        <v>16</v>
      </c>
      <c r="B32" s="9" t="s">
        <v>47</v>
      </c>
      <c r="C32" s="11">
        <v>3000</v>
      </c>
      <c r="D32" s="31">
        <v>4</v>
      </c>
      <c r="E32" s="35">
        <v>4</v>
      </c>
      <c r="F32" s="23">
        <v>49</v>
      </c>
      <c r="G32" s="25">
        <v>15</v>
      </c>
      <c r="H32" s="33">
        <f t="shared" si="3"/>
        <v>9.8000000000000007</v>
      </c>
      <c r="I32" s="33">
        <f t="shared" si="0"/>
        <v>235.2</v>
      </c>
      <c r="J32" s="50">
        <f t="shared" si="2"/>
        <v>3</v>
      </c>
      <c r="K32" s="38">
        <f t="shared" si="1"/>
        <v>72</v>
      </c>
    </row>
    <row r="33" spans="1:11" x14ac:dyDescent="0.3">
      <c r="A33" s="8">
        <v>17</v>
      </c>
      <c r="B33" s="9" t="s">
        <v>48</v>
      </c>
      <c r="C33" s="11">
        <v>2300</v>
      </c>
      <c r="D33" s="31">
        <v>2</v>
      </c>
      <c r="E33" s="35">
        <v>2</v>
      </c>
      <c r="F33" s="23">
        <v>65</v>
      </c>
      <c r="G33" s="25">
        <v>18</v>
      </c>
      <c r="H33" s="33">
        <f t="shared" si="3"/>
        <v>13</v>
      </c>
      <c r="I33" s="33">
        <f t="shared" si="0"/>
        <v>156</v>
      </c>
      <c r="J33" s="50">
        <f t="shared" si="2"/>
        <v>3.6</v>
      </c>
      <c r="K33" s="38">
        <f t="shared" si="1"/>
        <v>43.199999999999996</v>
      </c>
    </row>
    <row r="34" spans="1:11" x14ac:dyDescent="0.3">
      <c r="A34" s="8">
        <v>18</v>
      </c>
      <c r="B34" s="9" t="s">
        <v>49</v>
      </c>
      <c r="C34" s="11">
        <v>2300</v>
      </c>
      <c r="D34" s="31">
        <v>6</v>
      </c>
      <c r="E34" s="35">
        <v>6</v>
      </c>
      <c r="F34" s="23">
        <v>78</v>
      </c>
      <c r="G34" s="25">
        <v>18</v>
      </c>
      <c r="H34" s="33">
        <f t="shared" si="3"/>
        <v>15.600000000000001</v>
      </c>
      <c r="I34" s="33">
        <f t="shared" si="0"/>
        <v>561.6</v>
      </c>
      <c r="J34" s="50">
        <f t="shared" si="2"/>
        <v>3.6</v>
      </c>
      <c r="K34" s="38">
        <f t="shared" si="1"/>
        <v>129.6</v>
      </c>
    </row>
    <row r="35" spans="1:11" x14ac:dyDescent="0.3">
      <c r="A35" s="8">
        <v>19</v>
      </c>
      <c r="B35" s="9" t="s">
        <v>50</v>
      </c>
      <c r="C35" s="11">
        <v>3500</v>
      </c>
      <c r="D35" s="31">
        <v>4</v>
      </c>
      <c r="E35" s="35">
        <v>4</v>
      </c>
      <c r="F35" s="23">
        <v>70</v>
      </c>
      <c r="G35" s="25">
        <v>15</v>
      </c>
      <c r="H35" s="33">
        <f t="shared" si="3"/>
        <v>14</v>
      </c>
      <c r="I35" s="33">
        <f t="shared" si="0"/>
        <v>336</v>
      </c>
      <c r="J35" s="50">
        <f t="shared" si="2"/>
        <v>3</v>
      </c>
      <c r="K35" s="38">
        <f t="shared" si="1"/>
        <v>72</v>
      </c>
    </row>
    <row r="36" spans="1:11" x14ac:dyDescent="0.3">
      <c r="A36" s="8">
        <v>20</v>
      </c>
      <c r="B36" s="9" t="s">
        <v>51</v>
      </c>
      <c r="C36" s="11">
        <v>13400</v>
      </c>
      <c r="D36" s="31">
        <v>8</v>
      </c>
      <c r="E36" s="53"/>
      <c r="F36" s="23">
        <v>135</v>
      </c>
      <c r="G36" s="54"/>
      <c r="H36" s="33">
        <f t="shared" ref="H36:H44" si="4">F36*0.2</f>
        <v>27</v>
      </c>
      <c r="I36" s="33">
        <f t="shared" ref="I36:I44" si="5">F36*D36*1.2</f>
        <v>1296</v>
      </c>
      <c r="J36" s="55"/>
      <c r="K36" s="56"/>
    </row>
    <row r="37" spans="1:11" x14ac:dyDescent="0.3">
      <c r="A37" s="8">
        <v>21</v>
      </c>
      <c r="B37" s="9" t="s">
        <v>52</v>
      </c>
      <c r="C37" s="11">
        <v>10400</v>
      </c>
      <c r="D37" s="31">
        <v>24</v>
      </c>
      <c r="E37" s="53"/>
      <c r="F37" s="23">
        <v>170</v>
      </c>
      <c r="G37" s="54"/>
      <c r="H37" s="33">
        <f t="shared" si="4"/>
        <v>34</v>
      </c>
      <c r="I37" s="33">
        <f t="shared" si="5"/>
        <v>4896</v>
      </c>
      <c r="J37" s="55"/>
      <c r="K37" s="56"/>
    </row>
    <row r="38" spans="1:11" x14ac:dyDescent="0.3">
      <c r="A38" s="8">
        <v>22</v>
      </c>
      <c r="B38" s="9" t="s">
        <v>53</v>
      </c>
      <c r="C38" s="11">
        <v>7600</v>
      </c>
      <c r="D38" s="31">
        <v>24</v>
      </c>
      <c r="E38" s="53"/>
      <c r="F38" s="23">
        <v>85</v>
      </c>
      <c r="G38" s="54"/>
      <c r="H38" s="33">
        <f t="shared" si="4"/>
        <v>17</v>
      </c>
      <c r="I38" s="33">
        <f t="shared" si="5"/>
        <v>2448</v>
      </c>
      <c r="J38" s="55"/>
      <c r="K38" s="56"/>
    </row>
    <row r="39" spans="1:11" x14ac:dyDescent="0.3">
      <c r="A39" s="8">
        <v>23</v>
      </c>
      <c r="B39" s="9" t="s">
        <v>54</v>
      </c>
      <c r="C39" s="11">
        <v>5500</v>
      </c>
      <c r="D39" s="31">
        <v>72</v>
      </c>
      <c r="E39" s="53"/>
      <c r="F39" s="23">
        <v>107</v>
      </c>
      <c r="G39" s="54"/>
      <c r="H39" s="33">
        <f t="shared" si="4"/>
        <v>21.400000000000002</v>
      </c>
      <c r="I39" s="33">
        <f t="shared" si="5"/>
        <v>9244.7999999999993</v>
      </c>
      <c r="J39" s="55"/>
      <c r="K39" s="56"/>
    </row>
    <row r="40" spans="1:11" x14ac:dyDescent="0.3">
      <c r="A40" s="8">
        <v>24</v>
      </c>
      <c r="B40" s="9" t="s">
        <v>55</v>
      </c>
      <c r="C40" s="11">
        <v>1200</v>
      </c>
      <c r="D40" s="31">
        <v>40</v>
      </c>
      <c r="E40" s="35">
        <v>40</v>
      </c>
      <c r="F40" s="23">
        <v>35</v>
      </c>
      <c r="G40" s="25">
        <v>10</v>
      </c>
      <c r="H40" s="33">
        <f t="shared" si="4"/>
        <v>7</v>
      </c>
      <c r="I40" s="33">
        <f t="shared" si="5"/>
        <v>1680</v>
      </c>
      <c r="J40" s="50">
        <f t="shared" ref="J40:J44" si="6">G40*0.2</f>
        <v>2</v>
      </c>
      <c r="K40" s="38">
        <f t="shared" ref="K40:K44" si="7">G40*E40*1.2</f>
        <v>480</v>
      </c>
    </row>
    <row r="41" spans="1:11" x14ac:dyDescent="0.3">
      <c r="A41" s="8">
        <v>25</v>
      </c>
      <c r="B41" s="9" t="s">
        <v>56</v>
      </c>
      <c r="C41" s="11">
        <v>1000</v>
      </c>
      <c r="D41" s="31">
        <v>10</v>
      </c>
      <c r="E41" s="35">
        <v>10</v>
      </c>
      <c r="F41" s="23">
        <v>42</v>
      </c>
      <c r="G41" s="25">
        <v>15</v>
      </c>
      <c r="H41" s="33">
        <f t="shared" si="4"/>
        <v>8.4</v>
      </c>
      <c r="I41" s="33">
        <f t="shared" si="5"/>
        <v>504</v>
      </c>
      <c r="J41" s="50">
        <f t="shared" si="6"/>
        <v>3</v>
      </c>
      <c r="K41" s="38">
        <f t="shared" si="7"/>
        <v>180</v>
      </c>
    </row>
    <row r="42" spans="1:11" x14ac:dyDescent="0.3">
      <c r="A42" s="8">
        <v>26</v>
      </c>
      <c r="B42" s="9" t="s">
        <v>57</v>
      </c>
      <c r="C42" s="11">
        <v>1000</v>
      </c>
      <c r="D42" s="31">
        <v>6</v>
      </c>
      <c r="E42" s="35">
        <v>6</v>
      </c>
      <c r="F42" s="23">
        <v>45</v>
      </c>
      <c r="G42" s="25">
        <v>15</v>
      </c>
      <c r="H42" s="33">
        <f t="shared" si="4"/>
        <v>9</v>
      </c>
      <c r="I42" s="33">
        <f t="shared" si="5"/>
        <v>324</v>
      </c>
      <c r="J42" s="50">
        <f t="shared" si="6"/>
        <v>3</v>
      </c>
      <c r="K42" s="38">
        <f t="shared" si="7"/>
        <v>108</v>
      </c>
    </row>
    <row r="43" spans="1:11" x14ac:dyDescent="0.3">
      <c r="A43" s="8">
        <v>27</v>
      </c>
      <c r="B43" s="9" t="s">
        <v>58</v>
      </c>
      <c r="C43" s="11">
        <v>2000</v>
      </c>
      <c r="D43" s="31">
        <v>2</v>
      </c>
      <c r="E43" s="35">
        <v>2</v>
      </c>
      <c r="F43" s="23">
        <v>42</v>
      </c>
      <c r="G43" s="25">
        <v>8</v>
      </c>
      <c r="H43" s="33">
        <f t="shared" si="4"/>
        <v>8.4</v>
      </c>
      <c r="I43" s="33">
        <f t="shared" si="5"/>
        <v>100.8</v>
      </c>
      <c r="J43" s="50">
        <f t="shared" si="6"/>
        <v>1.6</v>
      </c>
      <c r="K43" s="38">
        <f t="shared" si="7"/>
        <v>19.2</v>
      </c>
    </row>
    <row r="44" spans="1:11" ht="15" thickBot="1" x14ac:dyDescent="0.35">
      <c r="A44" s="12">
        <v>28</v>
      </c>
      <c r="B44" s="13" t="s">
        <v>59</v>
      </c>
      <c r="C44" s="14">
        <v>2400</v>
      </c>
      <c r="D44" s="32">
        <v>40</v>
      </c>
      <c r="E44" s="36">
        <v>40</v>
      </c>
      <c r="F44" s="39">
        <v>49</v>
      </c>
      <c r="G44" s="40">
        <v>15</v>
      </c>
      <c r="H44" s="33">
        <f t="shared" si="4"/>
        <v>9.8000000000000007</v>
      </c>
      <c r="I44" s="33">
        <f t="shared" si="5"/>
        <v>2352</v>
      </c>
      <c r="J44" s="50">
        <f t="shared" si="6"/>
        <v>3</v>
      </c>
      <c r="K44" s="38">
        <f t="shared" si="7"/>
        <v>720</v>
      </c>
    </row>
    <row r="45" spans="1:11" ht="15" thickBot="1" x14ac:dyDescent="0.35">
      <c r="A45" s="59"/>
      <c r="B45" s="60"/>
      <c r="C45" s="60"/>
      <c r="D45" s="60"/>
      <c r="E45" s="60"/>
      <c r="F45" s="60"/>
      <c r="G45" s="61"/>
      <c r="H45" s="43"/>
      <c r="I45" s="41">
        <f>SUM(I17:I44)</f>
        <v>28620</v>
      </c>
      <c r="J45" s="51"/>
      <c r="K45" s="27">
        <f>SUM(K17:K44)</f>
        <v>3256.7999999999997</v>
      </c>
    </row>
    <row r="46" spans="1:11" ht="15" thickBot="1" x14ac:dyDescent="0.35">
      <c r="A46" s="66" t="s">
        <v>60</v>
      </c>
      <c r="B46" s="67"/>
      <c r="C46" s="67"/>
      <c r="D46" s="67"/>
      <c r="E46" s="67"/>
      <c r="F46" s="67"/>
      <c r="G46" s="67"/>
      <c r="H46" s="44"/>
      <c r="I46" s="62">
        <f>SUM(I45,K45)</f>
        <v>31876.799999999999</v>
      </c>
      <c r="J46" s="63"/>
      <c r="K46" s="64"/>
    </row>
    <row r="47" spans="1:11" s="21" customFormat="1" x14ac:dyDescent="0.3">
      <c r="A47" s="48" t="s">
        <v>61</v>
      </c>
      <c r="B47" s="49"/>
      <c r="C47" s="45"/>
      <c r="D47" s="45"/>
      <c r="E47" s="45"/>
      <c r="F47" s="45"/>
      <c r="G47" s="45"/>
      <c r="H47" s="45"/>
      <c r="I47" s="46"/>
      <c r="J47" s="46"/>
      <c r="K47" s="47"/>
    </row>
    <row r="48" spans="1:11" x14ac:dyDescent="0.3">
      <c r="A48" s="57" t="s">
        <v>62</v>
      </c>
      <c r="B48" s="57"/>
    </row>
    <row r="50" spans="1:11" x14ac:dyDescent="0.3">
      <c r="A50" s="68" t="s">
        <v>63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1" x14ac:dyDescent="0.3">
      <c r="A51" s="15" t="s">
        <v>64</v>
      </c>
      <c r="B51" s="15"/>
      <c r="C51" s="15"/>
      <c r="D51" s="15"/>
      <c r="E51" s="15"/>
      <c r="F51" s="16"/>
      <c r="G51" s="16"/>
      <c r="H51" s="16"/>
      <c r="I51" s="15"/>
      <c r="J51" s="15"/>
      <c r="K51" s="16"/>
    </row>
    <row r="52" spans="1:11" x14ac:dyDescent="0.3">
      <c r="A52" s="68" t="s">
        <v>65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x14ac:dyDescent="0.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x14ac:dyDescent="0.3">
      <c r="A54" s="17"/>
      <c r="B54" s="17"/>
      <c r="C54" s="17"/>
      <c r="D54" s="17"/>
      <c r="E54" s="17"/>
      <c r="F54" s="18"/>
      <c r="G54" s="18"/>
      <c r="H54" s="18"/>
      <c r="I54" s="17"/>
      <c r="J54" s="17"/>
      <c r="K54" s="18"/>
    </row>
    <row r="55" spans="1:11" x14ac:dyDescent="0.3">
      <c r="A55" s="15"/>
      <c r="B55" s="19" t="s">
        <v>66</v>
      </c>
      <c r="C55" s="19" t="s">
        <v>67</v>
      </c>
      <c r="D55" s="28"/>
      <c r="E55" s="15"/>
      <c r="F55" s="16"/>
      <c r="G55" s="16"/>
      <c r="H55" s="16"/>
      <c r="I55" s="15"/>
      <c r="J55" s="15"/>
      <c r="K55" s="16"/>
    </row>
    <row r="56" spans="1:11" x14ac:dyDescent="0.3">
      <c r="A56" s="15"/>
      <c r="B56" s="20"/>
      <c r="C56" s="20"/>
      <c r="D56" s="15"/>
      <c r="E56" s="15"/>
      <c r="F56" s="16"/>
      <c r="G56" s="16"/>
      <c r="H56" s="16"/>
      <c r="I56" s="15"/>
      <c r="J56" s="15"/>
      <c r="K56" s="16"/>
    </row>
    <row r="57" spans="1:11" x14ac:dyDescent="0.3">
      <c r="A57" s="65"/>
      <c r="B57" s="65"/>
      <c r="C57" s="15"/>
      <c r="D57" s="15"/>
      <c r="E57" s="15"/>
      <c r="F57" s="16"/>
      <c r="G57" s="16"/>
      <c r="H57" s="16"/>
      <c r="I57" s="15"/>
      <c r="J57" s="15"/>
      <c r="K57" s="16"/>
    </row>
    <row r="58" spans="1:11" x14ac:dyDescent="0.3">
      <c r="A58" s="65"/>
      <c r="B58" s="65"/>
      <c r="C58" s="15"/>
      <c r="D58" s="15"/>
      <c r="E58" s="15"/>
      <c r="F58" s="16"/>
      <c r="G58" s="16"/>
      <c r="H58" s="16"/>
      <c r="I58" s="15"/>
      <c r="J58" s="15"/>
      <c r="K58" s="16"/>
    </row>
    <row r="59" spans="1:11" x14ac:dyDescent="0.3">
      <c r="A59" s="65" t="s">
        <v>68</v>
      </c>
      <c r="B59" s="65"/>
      <c r="C59" s="15"/>
      <c r="D59" s="15"/>
      <c r="E59" s="15"/>
      <c r="F59" s="16"/>
      <c r="G59" s="16"/>
      <c r="H59" s="16"/>
      <c r="I59" s="15"/>
      <c r="J59" s="15"/>
      <c r="K59" s="16" t="s">
        <v>69</v>
      </c>
    </row>
    <row r="60" spans="1:11" x14ac:dyDescent="0.3">
      <c r="A60" s="65"/>
      <c r="B60" s="65"/>
      <c r="C60" s="15"/>
      <c r="D60" s="15"/>
      <c r="E60" s="15"/>
      <c r="F60" s="16"/>
      <c r="G60" s="16"/>
      <c r="H60" s="16"/>
      <c r="I60" s="15"/>
      <c r="J60" s="15"/>
      <c r="K60" s="16" t="s">
        <v>70</v>
      </c>
    </row>
    <row r="61" spans="1:11" x14ac:dyDescent="0.3">
      <c r="F61" s="21"/>
      <c r="G61" s="21"/>
      <c r="H61" s="21"/>
      <c r="K61" s="21"/>
    </row>
    <row r="62" spans="1:11" x14ac:dyDescent="0.3">
      <c r="F62" s="21"/>
      <c r="G62" s="21"/>
      <c r="H62" s="21"/>
      <c r="K62" s="21"/>
    </row>
  </sheetData>
  <mergeCells count="10">
    <mergeCell ref="A45:G45"/>
    <mergeCell ref="I46:K46"/>
    <mergeCell ref="A58:B58"/>
    <mergeCell ref="A59:B59"/>
    <mergeCell ref="A60:B60"/>
    <mergeCell ref="A46:G46"/>
    <mergeCell ref="A50:K50"/>
    <mergeCell ref="A52:K52"/>
    <mergeCell ref="A53:K53"/>
    <mergeCell ref="A57:B57"/>
  </mergeCells>
  <hyperlinks>
    <hyperlink ref="C9" r:id="rId1" xr:uid="{154B1076-0299-4BC4-B49D-8249CBD9C774}"/>
    <hyperlink ref="C11" r:id="rId2" xr:uid="{7CA4693A-F727-49CA-B5A0-D43A3F7CC146}"/>
  </hyperlinks>
  <pageMargins left="0.7" right="0.7" top="0.75" bottom="0.75" header="0.3" footer="0.3"/>
  <pageSetup paperSize="9" scale="5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 Sestakova</cp:lastModifiedBy>
  <cp:revision/>
  <dcterms:created xsi:type="dcterms:W3CDTF">2023-01-03T19:15:35Z</dcterms:created>
  <dcterms:modified xsi:type="dcterms:W3CDTF">2023-02-28T12:46:14Z</dcterms:modified>
  <cp:category/>
  <cp:contentStatus/>
</cp:coreProperties>
</file>